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2022" sheetId="1" r:id="rId1"/>
  </sheets>
  <externalReferences>
    <externalReference r:id="rId2"/>
  </externalReferences>
  <definedNames>
    <definedName name="_xlnm.Print_Area" localSheetId="0">'2022'!$A$1:$T$66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Q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C53" i="1"/>
  <c r="C52" i="1"/>
  <c r="C51" i="1"/>
  <c r="C50" i="1"/>
  <c r="C49" i="1"/>
  <c r="C48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S21" i="1"/>
  <c r="F21" i="1"/>
  <c r="S20" i="1"/>
  <c r="F20" i="1"/>
  <c r="S19" i="1"/>
  <c r="F19" i="1"/>
  <c r="S18" i="1"/>
  <c r="F18" i="1"/>
  <c r="S17" i="1"/>
  <c r="F17" i="1"/>
  <c r="M16" i="1"/>
  <c r="L16" i="1"/>
  <c r="F16" i="1" s="1"/>
  <c r="S16" i="1" s="1"/>
  <c r="S15" i="1"/>
  <c r="F15" i="1"/>
  <c r="S14" i="1"/>
  <c r="F14" i="1"/>
  <c r="S13" i="1"/>
  <c r="F13" i="1"/>
  <c r="S12" i="1"/>
  <c r="F12" i="1"/>
  <c r="S11" i="1"/>
  <c r="F11" i="1"/>
  <c r="S10" i="1"/>
  <c r="F10" i="1"/>
  <c r="S9" i="1"/>
  <c r="F9" i="1"/>
  <c r="S8" i="1"/>
  <c r="F8" i="1"/>
  <c r="S7" i="1"/>
  <c r="F7" i="1"/>
  <c r="S22" i="1" l="1"/>
</calcChain>
</file>

<file path=xl/comments1.xml><?xml version="1.0" encoding="utf-8"?>
<comments xmlns="http://schemas.openxmlformats.org/spreadsheetml/2006/main">
  <authors>
    <author>노운기</author>
  </authors>
  <commentList>
    <comment ref="B31" authorId="0" shapeId="0">
      <text>
        <r>
          <rPr>
            <b/>
            <sz val="12"/>
            <color indexed="81"/>
            <rFont val="돋움"/>
            <family val="3"/>
            <charset val="129"/>
          </rPr>
          <t>◎ 전기차량충전기 수(나눔카, 거주자 포함)
  - 구획 수가 아니라 충전기 또는 충전시설 대수를 뜻함.
  - 공영주차장 뿐만 아니라 거주자 우선주차구획, 공동주차장도 포함하여 수량 작성</t>
        </r>
      </text>
    </comment>
    <comment ref="B32" authorId="0" shapeId="0">
      <text>
        <r>
          <rPr>
            <b/>
            <sz val="12"/>
            <color indexed="81"/>
            <rFont val="돋움"/>
            <family val="3"/>
            <charset val="129"/>
          </rPr>
          <t>◎ 나눔카 전체 주차구획 면수(거주자 포함)
  - 공영주차장 뿐만 아니라 거주자 우선주차구획, 공동주차장 포함하여 수량 작성</t>
        </r>
      </text>
    </comment>
  </commentList>
</comments>
</file>

<file path=xl/sharedStrings.xml><?xml version="1.0" encoding="utf-8"?>
<sst xmlns="http://schemas.openxmlformats.org/spreadsheetml/2006/main" count="206" uniqueCount="89">
  <si>
    <t>1. 2022. 공단 에너지 사용량</t>
    <phoneticPr fontId="3" type="noConversion"/>
  </si>
  <si>
    <t>시설내역</t>
    <phoneticPr fontId="3" type="noConversion"/>
  </si>
  <si>
    <t>시설내역</t>
  </si>
  <si>
    <t>에너지사용량</t>
  </si>
  <si>
    <t>배출량 
합계
(추정치)</t>
    <phoneticPr fontId="3" type="noConversion"/>
  </si>
  <si>
    <t>소속기관명</t>
  </si>
  <si>
    <t>대상시설명</t>
  </si>
  <si>
    <t>시설구분</t>
  </si>
  <si>
    <t>연료</t>
  </si>
  <si>
    <t>단위</t>
  </si>
  <si>
    <t>년단위</t>
    <phoneticPr fontId="3" type="noConversion"/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</si>
  <si>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</si>
  <si>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</si>
  <si>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</si>
  <si>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</si>
  <si>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</si>
  <si>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</si>
  <si>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</si>
  <si>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</si>
  <si>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</si>
  <si>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</si>
  <si>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</si>
  <si>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</si>
  <si>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배출량 
합계</t>
  </si>
  <si>
    <t>공단청사(운영지원팀)</t>
    <phoneticPr fontId="3" type="noConversion"/>
  </si>
  <si>
    <t>공단청사</t>
  </si>
  <si>
    <t>건물</t>
  </si>
  <si>
    <t>도시가스(LNG)</t>
  </si>
  <si>
    <t>㎥</t>
  </si>
  <si>
    <t>공단청사(운영지원팀)</t>
    <phoneticPr fontId="3" type="noConversion"/>
  </si>
  <si>
    <t>전력</t>
  </si>
  <si>
    <t>kWh</t>
    <phoneticPr fontId="3" type="noConversion"/>
  </si>
  <si>
    <t>공단청사(별관)</t>
    <phoneticPr fontId="3" type="noConversion"/>
  </si>
  <si>
    <t>차량</t>
  </si>
  <si>
    <t>휘발유</t>
  </si>
  <si>
    <t>ℓ</t>
  </si>
  <si>
    <t>주차사업팀(청사인원 제외)</t>
  </si>
  <si>
    <t>휘발유차량</t>
  </si>
  <si>
    <t>경유차량</t>
  </si>
  <si>
    <t>가스/디젤 오일(경유)</t>
  </si>
  <si>
    <t>시설안전팀(청사인원 제외)</t>
  </si>
  <si>
    <t>업무용차량(레이)</t>
    <phoneticPr fontId="3" type="noConversion"/>
  </si>
  <si>
    <t>업무용차량(클릭)</t>
    <phoneticPr fontId="3" type="noConversion"/>
  </si>
  <si>
    <t>체육사업팀(센터,다목적,축구장)</t>
  </si>
  <si>
    <t>은평구민체육센터</t>
  </si>
  <si>
    <t>kWh</t>
  </si>
  <si>
    <t>은평구립축구장</t>
  </si>
  <si>
    <t>다목적 체육관</t>
  </si>
  <si>
    <t>2. 친환경자동차 보급 활성화 실적 &amp; LED조명 교체 실적</t>
    <phoneticPr fontId="3" type="noConversion"/>
  </si>
  <si>
    <t xml:space="preserve">구 분 </t>
    <phoneticPr fontId="3" type="noConversion"/>
  </si>
  <si>
    <t>전년도말</t>
    <phoneticPr fontId="3" type="noConversion"/>
  </si>
  <si>
    <t>1월</t>
    <phoneticPr fontId="3" type="noConversion"/>
  </si>
  <si>
    <t>2월</t>
    <phoneticPr fontId="3" type="noConversion"/>
  </si>
  <si>
    <t>3월</t>
    <phoneticPr fontId="3" type="noConversion"/>
  </si>
  <si>
    <t>4월</t>
    <phoneticPr fontId="3" type="noConversion"/>
  </si>
  <si>
    <t>5월</t>
    <phoneticPr fontId="3" type="noConversion"/>
  </si>
  <si>
    <t>6월</t>
    <phoneticPr fontId="3" type="noConversion"/>
  </si>
  <si>
    <t>7월</t>
    <phoneticPr fontId="3" type="noConversion"/>
  </si>
  <si>
    <t>8월</t>
    <phoneticPr fontId="3" type="noConversion"/>
  </si>
  <si>
    <t>9월</t>
    <phoneticPr fontId="3" type="noConversion"/>
  </si>
  <si>
    <t>10월</t>
    <phoneticPr fontId="3" type="noConversion"/>
  </si>
  <si>
    <t>11월</t>
    <phoneticPr fontId="3" type="noConversion"/>
  </si>
  <si>
    <t>12월</t>
    <phoneticPr fontId="3" type="noConversion"/>
  </si>
  <si>
    <t>주차사업팀
(공영주차장/위탁9,직영3)</t>
    <phoneticPr fontId="3" type="noConversion"/>
  </si>
  <si>
    <t>전체 주차구획 면수</t>
    <phoneticPr fontId="3" type="noConversion"/>
  </si>
  <si>
    <t>경차 / 친환경차량 전체 주차구획 면수</t>
    <phoneticPr fontId="3" type="noConversion"/>
  </si>
  <si>
    <t>전기차량충전기 수(나눔카 포함)</t>
    <phoneticPr fontId="3" type="noConversion"/>
  </si>
  <si>
    <t>나눔카 전체 주차구획 면수(거주자 포함)</t>
    <phoneticPr fontId="3" type="noConversion"/>
  </si>
  <si>
    <t>LED 조명 개수 / 전체 조명 개수</t>
    <phoneticPr fontId="3" type="noConversion"/>
  </si>
  <si>
    <t>1,265/1,316</t>
    <phoneticPr fontId="3" type="noConversion"/>
  </si>
  <si>
    <t>1,265/1,365</t>
    <phoneticPr fontId="3" type="noConversion"/>
  </si>
  <si>
    <t>1,265/1,365</t>
  </si>
  <si>
    <t>체육사업팀</t>
    <phoneticPr fontId="3" type="noConversion"/>
  </si>
  <si>
    <t>전기차량충전소 전체 설치 수(나눔카 포함)</t>
    <phoneticPr fontId="3" type="noConversion"/>
  </si>
  <si>
    <t>나눔카 전체 주차구획 면수</t>
    <phoneticPr fontId="3" type="noConversion"/>
  </si>
  <si>
    <t>1940/1940</t>
  </si>
  <si>
    <t>1940/1940</t>
    <phoneticPr fontId="3" type="noConversion"/>
  </si>
  <si>
    <r>
      <t>3. 2022. 수도사용량(</t>
    </r>
    <r>
      <rPr>
        <b/>
        <sz val="24"/>
        <color rgb="FF0000FF"/>
        <rFont val="HY견고딕"/>
        <family val="1"/>
        <charset val="129"/>
      </rPr>
      <t>㎥</t>
    </r>
    <r>
      <rPr>
        <sz val="18"/>
        <color rgb="FF0000FF"/>
        <rFont val="HY견고딕"/>
        <family val="1"/>
        <charset val="129"/>
      </rPr>
      <t>) 내역</t>
    </r>
    <phoneticPr fontId="3" type="noConversion"/>
  </si>
  <si>
    <t>구  분</t>
    <phoneticPr fontId="3" type="noConversion"/>
  </si>
  <si>
    <t>계</t>
  </si>
  <si>
    <t>평화공원</t>
  </si>
  <si>
    <t>응암3동</t>
  </si>
  <si>
    <t>한문화</t>
    <phoneticPr fontId="3" type="noConversion"/>
  </si>
  <si>
    <t>체육센터</t>
  </si>
  <si>
    <t>축구장</t>
  </si>
  <si>
    <t>다목적</t>
  </si>
  <si>
    <t>4. 태양광 발전량(kWh) 내역(체육사업팀)</t>
    <phoneticPr fontId="3" type="noConversion"/>
  </si>
  <si>
    <t>은평구민체육센터 태양광 발전량(2022.10.25.신설)</t>
    <phoneticPr fontId="3" type="noConversion"/>
  </si>
  <si>
    <t>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</si>
</sst>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###"/>
    <numFmt numFmtId="177" formatCode="0.000_);[Red]\(0.000\)"/>
    <numFmt numFmtId="178" formatCode="#,##0.######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5"/>
      <color rgb="FFFF0000"/>
      <name val="맑은 고딕"/>
      <family val="3"/>
      <charset val="129"/>
      <scheme val="minor"/>
    </font>
    <font>
      <b/>
      <sz val="30"/>
      <color rgb="FFFF0000"/>
      <name val="맑은 고딕"/>
      <family val="3"/>
      <charset val="129"/>
      <scheme val="minor"/>
    </font>
    <font>
      <b/>
      <sz val="30"/>
      <name val="맑은 고딕"/>
      <family val="3"/>
      <charset val="129"/>
      <scheme val="minor"/>
    </font>
    <font>
      <sz val="18"/>
      <color rgb="FF0000FF"/>
      <name val="HY견고딕"/>
      <family val="1"/>
      <charset val="129"/>
    </font>
    <font>
      <sz val="26"/>
      <name val="HY견고딕"/>
      <family val="1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7"/>
      <color rgb="FFFF0000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ajor"/>
    </font>
    <font>
      <b/>
      <sz val="24"/>
      <color rgb="FF0000FF"/>
      <name val="HY견고딕"/>
      <family val="1"/>
      <charset val="129"/>
    </font>
    <font>
      <sz val="18"/>
      <name val="HY견고딕"/>
      <family val="1"/>
      <charset val="129"/>
    </font>
    <font>
      <sz val="1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rgb="FF0000FF"/>
      <name val="맑은 고딕"/>
      <family val="3"/>
      <charset val="129"/>
      <scheme val="major"/>
    </font>
    <font>
      <sz val="10"/>
      <color rgb="FF0000FF"/>
      <name val="HY견고딕"/>
      <family val="1"/>
      <charset val="129"/>
    </font>
    <font>
      <b/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2"/>
      <color indexed="81"/>
      <name val="돋움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6D6D6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rgb="FFFF0000"/>
      </left>
      <right style="thin">
        <color indexed="8"/>
      </right>
      <top style="thick">
        <color rgb="FFFF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rgb="FFFF0000"/>
      </top>
      <bottom style="thin">
        <color indexed="8"/>
      </bottom>
      <diagonal/>
    </border>
    <border>
      <left style="thin">
        <color indexed="8"/>
      </left>
      <right style="thick">
        <color rgb="FFFF0000"/>
      </right>
      <top style="thick">
        <color rgb="FFFF0000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rgb="FFFF000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rgb="FFFF000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rgb="FFFF0000"/>
      </left>
      <right style="thin">
        <color indexed="8"/>
      </right>
      <top style="thin">
        <color indexed="8"/>
      </top>
      <bottom style="thick">
        <color rgb="FFFF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rgb="FFFF0000"/>
      </bottom>
      <diagonal/>
    </border>
    <border>
      <left style="thin">
        <color indexed="8"/>
      </left>
      <right style="thick">
        <color rgb="FFFF0000"/>
      </right>
      <top style="thin">
        <color indexed="8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9" fillId="4" borderId="3" xfId="0" applyNumberFormat="1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center" vertical="center"/>
    </xf>
    <xf numFmtId="176" fontId="11" fillId="0" borderId="5" xfId="0" applyNumberFormat="1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7" fontId="9" fillId="4" borderId="7" xfId="1" applyNumberFormat="1" applyFont="1" applyFill="1" applyBorder="1" applyAlignment="1">
      <alignment horizontal="right" vertical="center"/>
    </xf>
    <xf numFmtId="177" fontId="9" fillId="0" borderId="0" xfId="1" applyNumberFormat="1" applyFont="1" applyFill="1" applyBorder="1" applyAlignment="1">
      <alignment horizontal="right" vertical="center"/>
    </xf>
    <xf numFmtId="176" fontId="11" fillId="0" borderId="8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76" fontId="11" fillId="6" borderId="8" xfId="0" applyNumberFormat="1" applyFont="1" applyFill="1" applyBorder="1" applyAlignment="1">
      <alignment horizontal="center" vertical="center"/>
    </xf>
    <xf numFmtId="176" fontId="11" fillId="6" borderId="1" xfId="0" applyNumberFormat="1" applyFont="1" applyFill="1" applyBorder="1" applyAlignment="1">
      <alignment horizontal="center" vertical="center"/>
    </xf>
    <xf numFmtId="176" fontId="11" fillId="6" borderId="9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176" fontId="11" fillId="0" borderId="8" xfId="1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8" fontId="11" fillId="6" borderId="8" xfId="0" applyNumberFormat="1" applyFont="1" applyFill="1" applyBorder="1" applyAlignment="1">
      <alignment horizontal="center" vertical="center"/>
    </xf>
    <xf numFmtId="176" fontId="11" fillId="6" borderId="1" xfId="1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6" fontId="11" fillId="6" borderId="11" xfId="0" applyNumberFormat="1" applyFont="1" applyFill="1" applyBorder="1" applyAlignment="1">
      <alignment horizontal="center" vertical="center"/>
    </xf>
    <xf numFmtId="176" fontId="11" fillId="6" borderId="12" xfId="1" applyNumberFormat="1" applyFont="1" applyFill="1" applyBorder="1" applyAlignment="1">
      <alignment horizontal="center" vertical="center"/>
    </xf>
    <xf numFmtId="176" fontId="11" fillId="6" borderId="12" xfId="0" applyNumberFormat="1" applyFont="1" applyFill="1" applyBorder="1" applyAlignment="1">
      <alignment horizontal="center" vertical="center"/>
    </xf>
    <xf numFmtId="176" fontId="11" fillId="6" borderId="13" xfId="0" applyNumberFormat="1" applyFont="1" applyFill="1" applyBorder="1" applyAlignment="1">
      <alignment horizontal="center" vertical="center"/>
    </xf>
    <xf numFmtId="177" fontId="10" fillId="0" borderId="0" xfId="0" applyNumberFormat="1" applyFont="1"/>
    <xf numFmtId="0" fontId="9" fillId="0" borderId="0" xfId="0" applyFont="1" applyFill="1"/>
    <xf numFmtId="177" fontId="9" fillId="0" borderId="0" xfId="0" applyNumberFormat="1" applyFont="1"/>
    <xf numFmtId="176" fontId="9" fillId="0" borderId="0" xfId="0" applyNumberFormat="1" applyFont="1"/>
    <xf numFmtId="0" fontId="13" fillId="0" borderId="0" xfId="0" applyFont="1" applyBorder="1" applyAlignment="1">
      <alignment horizontal="left"/>
    </xf>
    <xf numFmtId="0" fontId="14" fillId="0" borderId="0" xfId="0" applyFont="1" applyAlignment="1"/>
    <xf numFmtId="3" fontId="15" fillId="2" borderId="14" xfId="0" applyNumberFormat="1" applyFont="1" applyFill="1" applyBorder="1" applyAlignment="1">
      <alignment horizontal="center" vertical="center" wrapText="1"/>
    </xf>
    <xf numFmtId="3" fontId="15" fillId="2" borderId="15" xfId="0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6" fillId="8" borderId="14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/>
    </xf>
    <xf numFmtId="0" fontId="11" fillId="6" borderId="26" xfId="0" applyFont="1" applyFill="1" applyBorder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19" fillId="0" borderId="0" xfId="0" applyFont="1" applyAlignment="1"/>
    <xf numFmtId="0" fontId="20" fillId="2" borderId="14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3" fontId="15" fillId="9" borderId="14" xfId="0" applyNumberFormat="1" applyFont="1" applyFill="1" applyBorder="1" applyAlignment="1">
      <alignment horizontal="right" vertical="center" wrapText="1"/>
    </xf>
    <xf numFmtId="0" fontId="15" fillId="9" borderId="15" xfId="0" applyFont="1" applyFill="1" applyBorder="1" applyAlignment="1">
      <alignment horizontal="right" vertical="center" wrapText="1"/>
    </xf>
    <xf numFmtId="3" fontId="15" fillId="9" borderId="15" xfId="0" applyNumberFormat="1" applyFont="1" applyFill="1" applyBorder="1" applyAlignment="1">
      <alignment horizontal="right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right" vertical="center" wrapText="1"/>
    </xf>
    <xf numFmtId="0" fontId="17" fillId="0" borderId="19" xfId="0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 wrapText="1"/>
    </xf>
    <xf numFmtId="0" fontId="17" fillId="0" borderId="20" xfId="0" applyFont="1" applyFill="1" applyBorder="1" applyAlignment="1">
      <alignment horizontal="right" vertical="center" wrapText="1"/>
    </xf>
    <xf numFmtId="0" fontId="17" fillId="0" borderId="23" xfId="0" applyFont="1" applyFill="1" applyBorder="1" applyAlignment="1">
      <alignment horizontal="right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right" vertical="center" wrapText="1"/>
    </xf>
    <xf numFmtId="0" fontId="17" fillId="0" borderId="14" xfId="0" applyFont="1" applyFill="1" applyBorder="1" applyAlignment="1">
      <alignment horizontal="right" vertical="center" wrapText="1"/>
    </xf>
    <xf numFmtId="0" fontId="22" fillId="0" borderId="14" xfId="0" applyFont="1" applyFill="1" applyBorder="1" applyAlignment="1">
      <alignment horizontal="right" vertical="center" wrapText="1"/>
    </xf>
    <xf numFmtId="0" fontId="17" fillId="0" borderId="26" xfId="0" applyFont="1" applyFill="1" applyBorder="1" applyAlignment="1">
      <alignment horizontal="right" vertical="center" wrapText="1"/>
    </xf>
    <xf numFmtId="0" fontId="22" fillId="0" borderId="26" xfId="0" applyFont="1" applyFill="1" applyBorder="1" applyAlignment="1">
      <alignment horizontal="right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25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right" vertical="center" wrapText="1"/>
    </xf>
    <xf numFmtId="0" fontId="17" fillId="6" borderId="24" xfId="0" applyFont="1" applyFill="1" applyBorder="1" applyAlignment="1">
      <alignment horizontal="right" vertical="center" wrapText="1"/>
    </xf>
    <xf numFmtId="3" fontId="17" fillId="6" borderId="14" xfId="1" applyNumberFormat="1" applyFont="1" applyFill="1" applyBorder="1" applyAlignment="1">
      <alignment horizontal="right" vertical="center" wrapText="1"/>
    </xf>
    <xf numFmtId="0" fontId="22" fillId="6" borderId="14" xfId="0" applyFont="1" applyFill="1" applyBorder="1" applyAlignment="1">
      <alignment horizontal="right" vertical="center" wrapText="1"/>
    </xf>
    <xf numFmtId="3" fontId="17" fillId="6" borderId="14" xfId="0" applyNumberFormat="1" applyFont="1" applyFill="1" applyBorder="1" applyAlignment="1">
      <alignment horizontal="right" vertical="center" wrapText="1"/>
    </xf>
    <xf numFmtId="3" fontId="17" fillId="6" borderId="26" xfId="0" applyNumberFormat="1" applyFont="1" applyFill="1" applyBorder="1" applyAlignment="1">
      <alignment horizontal="right" vertical="center" wrapText="1"/>
    </xf>
    <xf numFmtId="0" fontId="17" fillId="6" borderId="14" xfId="1" applyFont="1" applyFill="1" applyBorder="1" applyAlignment="1">
      <alignment horizontal="right" vertical="center" wrapText="1"/>
    </xf>
    <xf numFmtId="0" fontId="17" fillId="6" borderId="14" xfId="0" applyFont="1" applyFill="1" applyBorder="1" applyAlignment="1">
      <alignment horizontal="right" vertical="center" wrapText="1"/>
    </xf>
    <xf numFmtId="0" fontId="17" fillId="6" borderId="26" xfId="0" applyFont="1" applyFill="1" applyBorder="1" applyAlignment="1">
      <alignment horizontal="right" vertical="center" wrapText="1"/>
    </xf>
    <xf numFmtId="0" fontId="17" fillId="6" borderId="27" xfId="0" applyFont="1" applyFill="1" applyBorder="1" applyAlignment="1">
      <alignment horizontal="right" vertical="center" wrapText="1"/>
    </xf>
    <xf numFmtId="0" fontId="17" fillId="6" borderId="28" xfId="1" applyFont="1" applyFill="1" applyBorder="1" applyAlignment="1">
      <alignment horizontal="right" vertical="center" wrapText="1"/>
    </xf>
    <xf numFmtId="0" fontId="22" fillId="6" borderId="28" xfId="0" applyFont="1" applyFill="1" applyBorder="1" applyAlignment="1">
      <alignment horizontal="right" vertical="center" wrapText="1"/>
    </xf>
    <xf numFmtId="0" fontId="17" fillId="6" borderId="28" xfId="0" applyFont="1" applyFill="1" applyBorder="1" applyAlignment="1">
      <alignment horizontal="right" vertical="center" wrapText="1"/>
    </xf>
    <xf numFmtId="0" fontId="17" fillId="6" borderId="29" xfId="0" applyFont="1" applyFill="1" applyBorder="1" applyAlignment="1">
      <alignment horizontal="right" vertical="center" wrapText="1"/>
    </xf>
    <xf numFmtId="0" fontId="20" fillId="0" borderId="0" xfId="0" applyFont="1"/>
    <xf numFmtId="0" fontId="23" fillId="0" borderId="0" xfId="0" applyFont="1" applyAlignment="1"/>
    <xf numFmtId="3" fontId="24" fillId="0" borderId="18" xfId="0" applyNumberFormat="1" applyFont="1" applyBorder="1" applyAlignment="1">
      <alignment horizontal="right" vertical="center" wrapText="1"/>
    </xf>
    <xf numFmtId="3" fontId="17" fillId="6" borderId="30" xfId="0" applyNumberFormat="1" applyFont="1" applyFill="1" applyBorder="1" applyAlignment="1">
      <alignment horizontal="right" vertical="center" wrapText="1"/>
    </xf>
    <xf numFmtId="3" fontId="17" fillId="6" borderId="31" xfId="0" applyNumberFormat="1" applyFont="1" applyFill="1" applyBorder="1" applyAlignment="1">
      <alignment horizontal="right" vertical="center" wrapText="1"/>
    </xf>
    <xf numFmtId="0" fontId="15" fillId="0" borderId="14" xfId="0" applyFont="1" applyBorder="1" applyAlignment="1">
      <alignment horizontal="center" vertical="center" wrapText="1"/>
    </xf>
    <xf numFmtId="3" fontId="25" fillId="0" borderId="14" xfId="0" applyNumberFormat="1" applyFont="1" applyBorder="1" applyAlignment="1">
      <alignment horizontal="right" vertical="center" wrapText="1"/>
    </xf>
    <xf numFmtId="3" fontId="24" fillId="0" borderId="14" xfId="0" applyNumberFormat="1" applyFont="1" applyBorder="1" applyAlignment="1">
      <alignment horizontal="right" vertical="center" wrapText="1"/>
    </xf>
    <xf numFmtId="0" fontId="24" fillId="0" borderId="14" xfId="0" applyFont="1" applyBorder="1" applyAlignment="1">
      <alignment horizontal="right" vertical="center" wrapText="1"/>
    </xf>
    <xf numFmtId="0" fontId="21" fillId="0" borderId="14" xfId="0" applyFont="1" applyBorder="1" applyAlignment="1">
      <alignment horizontal="center" vertical="center" wrapText="1"/>
    </xf>
    <xf numFmtId="3" fontId="26" fillId="0" borderId="15" xfId="0" applyNumberFormat="1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3" fontId="24" fillId="0" borderId="15" xfId="0" applyNumberFormat="1" applyFont="1" applyFill="1" applyBorder="1" applyAlignment="1">
      <alignment horizontal="right" vertical="center" wrapText="1"/>
    </xf>
    <xf numFmtId="3" fontId="24" fillId="0" borderId="15" xfId="1" applyNumberFormat="1" applyFont="1" applyFill="1" applyBorder="1" applyAlignment="1">
      <alignment horizontal="right" vertical="center" wrapText="1"/>
    </xf>
    <xf numFmtId="0" fontId="24" fillId="0" borderId="18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3" fontId="17" fillId="0" borderId="15" xfId="0" applyNumberFormat="1" applyFont="1" applyFill="1" applyBorder="1" applyAlignment="1">
      <alignment horizontal="right" vertical="center" wrapText="1"/>
    </xf>
    <xf numFmtId="3" fontId="17" fillId="0" borderId="15" xfId="1" applyNumberFormat="1" applyFont="1" applyFill="1" applyBorder="1" applyAlignment="1">
      <alignment horizontal="right" vertical="center" wrapText="1"/>
    </xf>
    <xf numFmtId="3" fontId="17" fillId="6" borderId="32" xfId="1" applyNumberFormat="1" applyFont="1" applyFill="1" applyBorder="1" applyAlignment="1">
      <alignment horizontal="right" vertical="center" wrapText="1"/>
    </xf>
    <xf numFmtId="3" fontId="17" fillId="6" borderId="32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IE5/2PY1QUDV/&#50640;&#45320;&#51648;&#49324;&#50857;&#47049;%20&#51088;&#4730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온실가스 배출량 계산 참고자료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 (배출량)"/>
      <sheetName val="2018"/>
      <sheetName val="2019"/>
      <sheetName val="2020"/>
      <sheetName val="2021"/>
      <sheetName val="2022"/>
      <sheetName val="2023"/>
    </sheetNames>
    <sheetDataSet>
      <sheetData sheetId="0">
        <row r="2">
          <cell r="B2" t="str">
            <v>연료</v>
          </cell>
          <cell r="C2" t="str">
            <v>단위</v>
          </cell>
          <cell r="D2" t="str">
            <v>연료에 따른 배출량 산출 배수</v>
          </cell>
        </row>
        <row r="4">
          <cell r="B4" t="str">
            <v>전력</v>
          </cell>
          <cell r="C4" t="str">
            <v>kWh</v>
          </cell>
          <cell r="D4">
            <v>4.6625488939470999E-4</v>
          </cell>
        </row>
        <row r="5">
          <cell r="B5" t="str">
            <v>휘발유</v>
          </cell>
          <cell r="C5" t="str">
            <v>ℓ</v>
          </cell>
          <cell r="D5">
            <v>2.1980695491207194E-3</v>
          </cell>
        </row>
        <row r="6">
          <cell r="B6" t="str">
            <v>가스/디젤 오일(경유)</v>
          </cell>
          <cell r="C6" t="str">
            <v>ℓ</v>
          </cell>
          <cell r="D6">
            <v>2.6537500000000003E-3</v>
          </cell>
        </row>
        <row r="7">
          <cell r="B7" t="str">
            <v>도시가스(LNG)</v>
          </cell>
          <cell r="C7" t="str">
            <v>㎥</v>
          </cell>
          <cell r="D7">
            <v>2.18758039230681E-3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67"/>
  <sheetViews>
    <sheetView tabSelected="1" view="pageBreakPreview" zoomScale="55" zoomScaleNormal="55" zoomScaleSheetLayoutView="55" workbookViewId="0">
      <selection activeCell="E23" sqref="E23"/>
    </sheetView>
  </sheetViews>
  <sheetFormatPr defaultRowHeight="13.5" x14ac:dyDescent="0.25"/>
  <cols>
    <col min="1" max="1" width="35.42578125" style="1" customWidth="1"/>
    <col min="2" max="2" width="42.42578125" style="1" customWidth="1"/>
    <col min="3" max="3" width="17.42578125" style="1" customWidth="1"/>
    <col min="4" max="4" width="23.28515625" style="1" bestFit="1" customWidth="1"/>
    <col min="5" max="5" width="10.85546875" style="1" customWidth="1"/>
    <col min="6" max="6" width="12.7109375" style="1" customWidth="1"/>
    <col min="7" max="18" width="12.28515625" style="1" customWidth="1"/>
    <col min="19" max="19" width="13.5703125" style="1" customWidth="1"/>
    <col min="20" max="20" width="10.140625" style="2" customWidth="1"/>
    <col min="21" max="21" width="9.140625" style="1"/>
    <col min="22" max="22" width="46.42578125" style="1" bestFit="1" customWidth="1"/>
    <col min="23" max="23" width="48.7109375" style="1" bestFit="1" customWidth="1"/>
    <col min="24" max="24" width="16" style="1" customWidth="1"/>
    <col min="25" max="25" width="23.28515625" style="1" bestFit="1" customWidth="1"/>
    <col min="26" max="26" width="6.140625" style="1" bestFit="1" customWidth="1"/>
    <col min="27" max="27" width="11.140625" style="1" customWidth="1"/>
    <col min="28" max="41" width="12.28515625" style="1" customWidth="1"/>
    <col min="42" max="16384" width="9.140625" style="1"/>
  </cols>
  <sheetData>
    <row r="2" spans="1:20" ht="25.5" customHeight="1" x14ac:dyDescent="0.75">
      <c r="A2" s="3"/>
      <c r="B2" s="4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</row>
    <row r="3" spans="1:20" ht="47.25" customHeight="1" x14ac:dyDescent="0.75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/>
    </row>
    <row r="4" spans="1:20" ht="10.5" customHeight="1" x14ac:dyDescent="0.25"/>
    <row r="5" spans="1:20" s="13" customFormat="1" ht="24.95" customHeight="1" x14ac:dyDescent="0.3">
      <c r="A5" s="11" t="s">
        <v>1</v>
      </c>
      <c r="B5" s="11" t="s">
        <v>2</v>
      </c>
      <c r="C5" s="11" t="s">
        <v>2</v>
      </c>
      <c r="D5" s="11" t="s">
        <v>2</v>
      </c>
      <c r="E5" s="11" t="s">
        <v>2</v>
      </c>
      <c r="F5" s="11" t="s">
        <v>3</v>
      </c>
      <c r="G5" s="11" t="s">
        <v>3</v>
      </c>
      <c r="H5" s="11" t="s">
        <v>3</v>
      </c>
      <c r="I5" s="11" t="s">
        <v>3</v>
      </c>
      <c r="J5" s="11" t="s">
        <v>3</v>
      </c>
      <c r="K5" s="11" t="s">
        <v>3</v>
      </c>
      <c r="L5" s="11" t="s">
        <v>3</v>
      </c>
      <c r="M5" s="11" t="s">
        <v>3</v>
      </c>
      <c r="N5" s="11" t="s">
        <v>3</v>
      </c>
      <c r="O5" s="11" t="s">
        <v>3</v>
      </c>
      <c r="P5" s="11" t="s">
        <v>3</v>
      </c>
      <c r="Q5" s="11" t="s">
        <v>3</v>
      </c>
      <c r="R5" s="11" t="s">
        <v>3</v>
      </c>
      <c r="S5" s="11" t="s">
        <v>4</v>
      </c>
      <c r="T5" s="12"/>
    </row>
    <row r="6" spans="1:20" s="13" customFormat="1" ht="24.95" customHeight="1" thickBot="1" x14ac:dyDescent="0.35">
      <c r="A6" s="14" t="s">
        <v>5</v>
      </c>
      <c r="B6" s="14" t="s">
        <v>6</v>
      </c>
      <c r="C6" s="14" t="s">
        <v>7</v>
      </c>
      <c r="D6" s="14" t="s">
        <v>8</v>
      </c>
      <c r="E6" s="14" t="s">
        <v>9</v>
      </c>
      <c r="F6" s="14" t="s">
        <v>10</v>
      </c>
      <c r="G6" s="15" t="s">
        <v>11</v>
      </c>
      <c r="H6" s="15" t="s">
        <v>12</v>
      </c>
      <c r="I6" s="15" t="s">
        <v>13</v>
      </c>
      <c r="J6" s="15" t="s">
        <v>14</v>
      </c>
      <c r="K6" s="15" t="s">
        <v>15</v>
      </c>
      <c r="L6" s="15" t="s">
        <v>16</v>
      </c>
      <c r="M6" s="15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5" t="s">
        <v>22</v>
      </c>
      <c r="S6" s="11" t="s">
        <v>23</v>
      </c>
      <c r="T6" s="12"/>
    </row>
    <row r="7" spans="1:20" s="13" customFormat="1" ht="24.95" customHeight="1" thickTop="1" x14ac:dyDescent="0.3">
      <c r="A7" s="16" t="s">
        <v>24</v>
      </c>
      <c r="B7" s="17" t="s">
        <v>25</v>
      </c>
      <c r="C7" s="18" t="s">
        <v>26</v>
      </c>
      <c r="D7" s="18" t="s">
        <v>27</v>
      </c>
      <c r="E7" s="18" t="s">
        <v>28</v>
      </c>
      <c r="F7" s="19">
        <f>SUM(G7:R7)</f>
        <v>0</v>
      </c>
      <c r="G7" s="20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2">
        <v>0</v>
      </c>
      <c r="S7" s="23">
        <f>VLOOKUP(D7,'[1]온실가스 배출량 계산 참고자료'!$B$2:$D$7,3,0)*'2022'!F7</f>
        <v>0</v>
      </c>
      <c r="T7" s="24"/>
    </row>
    <row r="8" spans="1:20" s="13" customFormat="1" ht="24.95" customHeight="1" x14ac:dyDescent="0.3">
      <c r="A8" s="16" t="s">
        <v>29</v>
      </c>
      <c r="B8" s="17" t="s">
        <v>25</v>
      </c>
      <c r="C8" s="18" t="s">
        <v>26</v>
      </c>
      <c r="D8" s="18" t="s">
        <v>30</v>
      </c>
      <c r="E8" s="18" t="s">
        <v>31</v>
      </c>
      <c r="F8" s="19">
        <f t="shared" ref="F8:F21" si="0">SUM(G8:R8)</f>
        <v>80966</v>
      </c>
      <c r="G8" s="25">
        <v>9165</v>
      </c>
      <c r="H8" s="26">
        <v>9810</v>
      </c>
      <c r="I8" s="26">
        <v>8729</v>
      </c>
      <c r="J8" s="26">
        <v>7319</v>
      </c>
      <c r="K8" s="26">
        <v>5501</v>
      </c>
      <c r="L8" s="26">
        <v>5555</v>
      </c>
      <c r="M8" s="26">
        <v>6148</v>
      </c>
      <c r="N8" s="26">
        <v>6765</v>
      </c>
      <c r="O8" s="26">
        <v>6108</v>
      </c>
      <c r="P8" s="26">
        <v>4746</v>
      </c>
      <c r="Q8" s="26">
        <v>5022</v>
      </c>
      <c r="R8" s="27">
        <v>6098</v>
      </c>
      <c r="S8" s="23">
        <f>VLOOKUP(D8,'[1]온실가스 배출량 계산 참고자료'!$B$2:$D$7,3,0)*'2022'!F8</f>
        <v>37.750793374732091</v>
      </c>
      <c r="T8" s="24"/>
    </row>
    <row r="9" spans="1:20" s="13" customFormat="1" ht="24.95" customHeight="1" x14ac:dyDescent="0.3">
      <c r="A9" s="16"/>
      <c r="B9" s="17" t="s">
        <v>32</v>
      </c>
      <c r="C9" s="18" t="s">
        <v>26</v>
      </c>
      <c r="D9" s="18" t="s">
        <v>30</v>
      </c>
      <c r="E9" s="18" t="s">
        <v>31</v>
      </c>
      <c r="F9" s="19">
        <f>SUM(G9:R9)</f>
        <v>22163</v>
      </c>
      <c r="G9" s="25">
        <v>3187</v>
      </c>
      <c r="H9" s="26">
        <v>3186</v>
      </c>
      <c r="I9" s="26">
        <v>2861</v>
      </c>
      <c r="J9" s="26">
        <v>1701</v>
      </c>
      <c r="K9" s="26">
        <v>732</v>
      </c>
      <c r="L9" s="26">
        <v>962</v>
      </c>
      <c r="M9" s="26">
        <v>1544</v>
      </c>
      <c r="N9" s="26">
        <v>1809</v>
      </c>
      <c r="O9" s="26">
        <v>1421</v>
      </c>
      <c r="P9" s="26">
        <v>858</v>
      </c>
      <c r="Q9" s="26">
        <v>1523</v>
      </c>
      <c r="R9" s="27">
        <v>2379</v>
      </c>
      <c r="S9" s="23">
        <f>VLOOKUP(D9,'[1]온실가스 배출량 계산 참고자료'!$B$2:$D$7,3,0)*'2022'!F9</f>
        <v>10.333607113654958</v>
      </c>
      <c r="T9" s="24"/>
    </row>
    <row r="10" spans="1:20" s="13" customFormat="1" ht="24.95" customHeight="1" x14ac:dyDescent="0.3">
      <c r="A10" s="16" t="s">
        <v>29</v>
      </c>
      <c r="B10" s="17" t="s">
        <v>33</v>
      </c>
      <c r="C10" s="18" t="s">
        <v>33</v>
      </c>
      <c r="D10" s="18" t="s">
        <v>34</v>
      </c>
      <c r="E10" s="18" t="s">
        <v>35</v>
      </c>
      <c r="F10" s="19">
        <f t="shared" si="0"/>
        <v>431</v>
      </c>
      <c r="G10" s="25">
        <v>65</v>
      </c>
      <c r="H10" s="26">
        <v>40</v>
      </c>
      <c r="I10" s="26">
        <v>40</v>
      </c>
      <c r="J10" s="26">
        <v>40</v>
      </c>
      <c r="K10" s="26">
        <v>0</v>
      </c>
      <c r="L10" s="26">
        <v>40</v>
      </c>
      <c r="M10" s="26">
        <v>0</v>
      </c>
      <c r="N10" s="26">
        <v>0</v>
      </c>
      <c r="O10" s="26">
        <v>28</v>
      </c>
      <c r="P10" s="26">
        <v>50</v>
      </c>
      <c r="Q10" s="26">
        <v>33</v>
      </c>
      <c r="R10" s="27">
        <v>95</v>
      </c>
      <c r="S10" s="23">
        <f>VLOOKUP(D10,'[1]온실가스 배출량 계산 참고자료'!$B$2:$D$7,3,0)*'2022'!F10</f>
        <v>0.94736797567103004</v>
      </c>
      <c r="T10" s="24"/>
    </row>
    <row r="11" spans="1:20" s="13" customFormat="1" ht="24.95" customHeight="1" x14ac:dyDescent="0.3">
      <c r="A11" s="28" t="s">
        <v>36</v>
      </c>
      <c r="B11" s="17" t="s">
        <v>37</v>
      </c>
      <c r="C11" s="18" t="s">
        <v>33</v>
      </c>
      <c r="D11" s="18" t="s">
        <v>34</v>
      </c>
      <c r="E11" s="18" t="s">
        <v>35</v>
      </c>
      <c r="F11" s="19">
        <f t="shared" si="0"/>
        <v>720</v>
      </c>
      <c r="G11" s="29">
        <v>60</v>
      </c>
      <c r="H11" s="30">
        <v>60</v>
      </c>
      <c r="I11" s="30">
        <v>60</v>
      </c>
      <c r="J11" s="30">
        <v>60</v>
      </c>
      <c r="K11" s="30">
        <v>60</v>
      </c>
      <c r="L11" s="30">
        <v>60</v>
      </c>
      <c r="M11" s="30">
        <v>78</v>
      </c>
      <c r="N11" s="30">
        <v>72</v>
      </c>
      <c r="O11" s="30">
        <v>60</v>
      </c>
      <c r="P11" s="30">
        <v>40</v>
      </c>
      <c r="Q11" s="30">
        <v>40</v>
      </c>
      <c r="R11" s="31">
        <v>70</v>
      </c>
      <c r="S11" s="23">
        <f>VLOOKUP(D11,'[1]온실가스 배출량 계산 참고자료'!$B$2:$D$7,3,0)*'2022'!F11</f>
        <v>1.5826100753669179</v>
      </c>
      <c r="T11" s="24"/>
    </row>
    <row r="12" spans="1:20" s="13" customFormat="1" ht="24.95" customHeight="1" x14ac:dyDescent="0.3">
      <c r="A12" s="28" t="s">
        <v>36</v>
      </c>
      <c r="B12" s="17" t="s">
        <v>38</v>
      </c>
      <c r="C12" s="18" t="s">
        <v>33</v>
      </c>
      <c r="D12" s="18" t="s">
        <v>39</v>
      </c>
      <c r="E12" s="18" t="s">
        <v>35</v>
      </c>
      <c r="F12" s="19">
        <f t="shared" si="0"/>
        <v>1300</v>
      </c>
      <c r="G12" s="29">
        <v>140</v>
      </c>
      <c r="H12" s="30">
        <v>150</v>
      </c>
      <c r="I12" s="30">
        <v>155</v>
      </c>
      <c r="J12" s="30">
        <v>90</v>
      </c>
      <c r="K12" s="30">
        <v>135</v>
      </c>
      <c r="L12" s="30">
        <v>90</v>
      </c>
      <c r="M12" s="30">
        <v>90</v>
      </c>
      <c r="N12" s="30">
        <v>100</v>
      </c>
      <c r="O12" s="30">
        <v>110</v>
      </c>
      <c r="P12" s="30">
        <v>60</v>
      </c>
      <c r="Q12" s="30">
        <v>120</v>
      </c>
      <c r="R12" s="31">
        <v>60</v>
      </c>
      <c r="S12" s="23">
        <f>VLOOKUP(D12,'[1]온실가스 배출량 계산 참고자료'!$B$2:$D$7,3,0)*'2022'!F12</f>
        <v>3.4498750000000005</v>
      </c>
      <c r="T12" s="24"/>
    </row>
    <row r="13" spans="1:20" s="13" customFormat="1" ht="24.95" customHeight="1" x14ac:dyDescent="0.3">
      <c r="A13" s="32" t="s">
        <v>40</v>
      </c>
      <c r="B13" s="17" t="s">
        <v>33</v>
      </c>
      <c r="C13" s="18" t="s">
        <v>33</v>
      </c>
      <c r="D13" s="18" t="s">
        <v>39</v>
      </c>
      <c r="E13" s="18" t="s">
        <v>35</v>
      </c>
      <c r="F13" s="19">
        <f t="shared" si="0"/>
        <v>2385</v>
      </c>
      <c r="G13" s="33">
        <v>225</v>
      </c>
      <c r="H13" s="26">
        <v>90</v>
      </c>
      <c r="I13" s="26">
        <v>180</v>
      </c>
      <c r="J13" s="26">
        <v>140</v>
      </c>
      <c r="K13" s="26">
        <v>210</v>
      </c>
      <c r="L13" s="26">
        <v>180</v>
      </c>
      <c r="M13" s="26">
        <v>220</v>
      </c>
      <c r="N13" s="26">
        <v>270</v>
      </c>
      <c r="O13" s="26">
        <v>200</v>
      </c>
      <c r="P13" s="26">
        <v>200</v>
      </c>
      <c r="Q13" s="26">
        <v>230</v>
      </c>
      <c r="R13" s="27">
        <v>240</v>
      </c>
      <c r="S13" s="23">
        <f>VLOOKUP(D13,'[1]온실가스 배출량 계산 참고자료'!$B$2:$D$7,3,0)*'2022'!F13</f>
        <v>6.3291937500000008</v>
      </c>
      <c r="T13" s="24"/>
    </row>
    <row r="14" spans="1:20" s="13" customFormat="1" ht="24.95" customHeight="1" x14ac:dyDescent="0.3">
      <c r="A14" s="32" t="s">
        <v>40</v>
      </c>
      <c r="B14" s="17" t="s">
        <v>41</v>
      </c>
      <c r="C14" s="18" t="s">
        <v>33</v>
      </c>
      <c r="D14" s="18" t="s">
        <v>34</v>
      </c>
      <c r="E14" s="18" t="s">
        <v>35</v>
      </c>
      <c r="F14" s="19">
        <f t="shared" si="0"/>
        <v>570</v>
      </c>
      <c r="G14" s="33">
        <v>30</v>
      </c>
      <c r="H14" s="26">
        <v>40</v>
      </c>
      <c r="I14" s="26">
        <v>30</v>
      </c>
      <c r="J14" s="26">
        <v>50</v>
      </c>
      <c r="K14" s="26">
        <v>70</v>
      </c>
      <c r="L14" s="26">
        <v>60</v>
      </c>
      <c r="M14" s="26">
        <v>60</v>
      </c>
      <c r="N14" s="26">
        <v>60</v>
      </c>
      <c r="O14" s="26">
        <v>60</v>
      </c>
      <c r="P14" s="26">
        <v>30</v>
      </c>
      <c r="Q14" s="26">
        <v>60</v>
      </c>
      <c r="R14" s="27">
        <v>20</v>
      </c>
      <c r="S14" s="23">
        <f>VLOOKUP(D14,'[1]온실가스 배출량 계산 참고자료'!$B$2:$D$7,3,0)*'2022'!F14</f>
        <v>1.25289964299881</v>
      </c>
      <c r="T14" s="24"/>
    </row>
    <row r="15" spans="1:20" s="13" customFormat="1" ht="24.95" customHeight="1" x14ac:dyDescent="0.3">
      <c r="A15" s="32" t="s">
        <v>40</v>
      </c>
      <c r="B15" s="17" t="s">
        <v>42</v>
      </c>
      <c r="C15" s="18" t="s">
        <v>33</v>
      </c>
      <c r="D15" s="18" t="s">
        <v>34</v>
      </c>
      <c r="E15" s="18" t="s">
        <v>35</v>
      </c>
      <c r="F15" s="19">
        <f t="shared" si="0"/>
        <v>656</v>
      </c>
      <c r="G15" s="33">
        <v>20</v>
      </c>
      <c r="H15" s="26">
        <v>40</v>
      </c>
      <c r="I15" s="26">
        <v>50</v>
      </c>
      <c r="J15" s="26">
        <v>60</v>
      </c>
      <c r="K15" s="26">
        <v>80</v>
      </c>
      <c r="L15" s="26">
        <v>86</v>
      </c>
      <c r="M15" s="26">
        <v>70</v>
      </c>
      <c r="N15" s="26">
        <v>80</v>
      </c>
      <c r="O15" s="26">
        <v>80</v>
      </c>
      <c r="P15" s="26">
        <v>40</v>
      </c>
      <c r="Q15" s="26">
        <v>30</v>
      </c>
      <c r="R15" s="27">
        <v>20</v>
      </c>
      <c r="S15" s="23">
        <f>VLOOKUP(D15,'[1]온실가스 배출량 계산 참고자료'!$B$2:$D$7,3,0)*'2022'!F15</f>
        <v>1.4419336242231919</v>
      </c>
      <c r="T15" s="24"/>
    </row>
    <row r="16" spans="1:20" s="13" customFormat="1" ht="24.95" customHeight="1" x14ac:dyDescent="0.3">
      <c r="A16" s="34" t="s">
        <v>43</v>
      </c>
      <c r="B16" s="35" t="s">
        <v>44</v>
      </c>
      <c r="C16" s="18" t="s">
        <v>26</v>
      </c>
      <c r="D16" s="18" t="s">
        <v>27</v>
      </c>
      <c r="E16" s="18" t="s">
        <v>28</v>
      </c>
      <c r="F16" s="19">
        <f t="shared" si="0"/>
        <v>127098</v>
      </c>
      <c r="G16" s="36">
        <v>12230</v>
      </c>
      <c r="H16" s="37">
        <v>13287</v>
      </c>
      <c r="I16" s="30">
        <v>5323</v>
      </c>
      <c r="J16" s="30">
        <v>13441</v>
      </c>
      <c r="K16" s="30">
        <v>13388</v>
      </c>
      <c r="L16" s="30">
        <f>10151+87</f>
        <v>10238</v>
      </c>
      <c r="M16" s="30">
        <f>8975+410</f>
        <v>9385</v>
      </c>
      <c r="N16" s="30">
        <v>8482</v>
      </c>
      <c r="O16" s="30">
        <v>7397</v>
      </c>
      <c r="P16" s="30">
        <v>7656</v>
      </c>
      <c r="Q16" s="30">
        <v>12917</v>
      </c>
      <c r="R16" s="31">
        <v>13354</v>
      </c>
      <c r="S16" s="23">
        <f>VLOOKUP(D16,'[1]온실가스 배출량 계산 참고자료'!$B$2:$D$7,3,0)*'2022'!F16</f>
        <v>278.03709270141093</v>
      </c>
      <c r="T16" s="24"/>
    </row>
    <row r="17" spans="1:20" s="13" customFormat="1" ht="24.95" customHeight="1" x14ac:dyDescent="0.3">
      <c r="A17" s="34" t="s">
        <v>43</v>
      </c>
      <c r="B17" s="38"/>
      <c r="C17" s="18" t="s">
        <v>26</v>
      </c>
      <c r="D17" s="18" t="s">
        <v>30</v>
      </c>
      <c r="E17" s="18" t="s">
        <v>45</v>
      </c>
      <c r="F17" s="19">
        <f t="shared" si="0"/>
        <v>769813</v>
      </c>
      <c r="G17" s="29">
        <v>78587</v>
      </c>
      <c r="H17" s="37">
        <v>75982</v>
      </c>
      <c r="I17" s="30">
        <v>63353</v>
      </c>
      <c r="J17" s="30">
        <v>61639</v>
      </c>
      <c r="K17" s="30">
        <v>48283</v>
      </c>
      <c r="L17" s="30">
        <v>51213</v>
      </c>
      <c r="M17" s="30">
        <v>67275</v>
      </c>
      <c r="N17" s="30">
        <v>73153</v>
      </c>
      <c r="O17" s="30">
        <v>60490</v>
      </c>
      <c r="P17" s="30">
        <v>50752</v>
      </c>
      <c r="Q17" s="30">
        <v>61302</v>
      </c>
      <c r="R17" s="31">
        <v>77784</v>
      </c>
      <c r="S17" s="23">
        <f>VLOOKUP(D17,'[1]온실가스 배출량 계산 참고자료'!$B$2:$D$7,3,0)*'2022'!F17</f>
        <v>358.92907516960986</v>
      </c>
      <c r="T17" s="24"/>
    </row>
    <row r="18" spans="1:20" s="13" customFormat="1" ht="24.95" customHeight="1" x14ac:dyDescent="0.3">
      <c r="A18" s="34" t="s">
        <v>43</v>
      </c>
      <c r="B18" s="35" t="s">
        <v>46</v>
      </c>
      <c r="C18" s="18" t="s">
        <v>26</v>
      </c>
      <c r="D18" s="18" t="s">
        <v>27</v>
      </c>
      <c r="E18" s="18" t="s">
        <v>28</v>
      </c>
      <c r="F18" s="19">
        <f t="shared" si="0"/>
        <v>1978</v>
      </c>
      <c r="G18" s="29">
        <v>0</v>
      </c>
      <c r="H18" s="37">
        <v>0</v>
      </c>
      <c r="I18" s="30">
        <v>0</v>
      </c>
      <c r="J18" s="30">
        <v>0</v>
      </c>
      <c r="K18" s="30">
        <v>234</v>
      </c>
      <c r="L18" s="30">
        <v>249</v>
      </c>
      <c r="M18" s="30">
        <v>134</v>
      </c>
      <c r="N18" s="30">
        <v>38</v>
      </c>
      <c r="O18" s="30">
        <v>37</v>
      </c>
      <c r="P18" s="30">
        <v>279</v>
      </c>
      <c r="Q18" s="30">
        <v>619</v>
      </c>
      <c r="R18" s="31">
        <v>388</v>
      </c>
      <c r="S18" s="23">
        <f>VLOOKUP(D18,'[1]온실가스 배출량 계산 참고자료'!$B$2:$D$7,3,0)*'2022'!F18</f>
        <v>4.3270340159828704</v>
      </c>
      <c r="T18" s="24"/>
    </row>
    <row r="19" spans="1:20" s="13" customFormat="1" ht="24.95" customHeight="1" x14ac:dyDescent="0.3">
      <c r="A19" s="34" t="s">
        <v>43</v>
      </c>
      <c r="B19" s="38"/>
      <c r="C19" s="18" t="s">
        <v>26</v>
      </c>
      <c r="D19" s="18" t="s">
        <v>30</v>
      </c>
      <c r="E19" s="18" t="s">
        <v>45</v>
      </c>
      <c r="F19" s="19">
        <f t="shared" si="0"/>
        <v>69013</v>
      </c>
      <c r="G19" s="29">
        <v>3164</v>
      </c>
      <c r="H19" s="37">
        <v>2919</v>
      </c>
      <c r="I19" s="30">
        <v>2812</v>
      </c>
      <c r="J19" s="30">
        <v>3293</v>
      </c>
      <c r="K19" s="30">
        <v>5335</v>
      </c>
      <c r="L19" s="30">
        <v>4768</v>
      </c>
      <c r="M19" s="30">
        <v>4945</v>
      </c>
      <c r="N19" s="30">
        <v>5250</v>
      </c>
      <c r="O19" s="30">
        <v>6255</v>
      </c>
      <c r="P19" s="30">
        <v>7719</v>
      </c>
      <c r="Q19" s="30">
        <v>8524</v>
      </c>
      <c r="R19" s="31">
        <v>14029</v>
      </c>
      <c r="S19" s="23">
        <f>VLOOKUP(D19,'[1]온실가스 배출량 계산 참고자료'!$B$2:$D$7,3,0)*'2022'!F19</f>
        <v>32.177648681797123</v>
      </c>
      <c r="T19" s="24"/>
    </row>
    <row r="20" spans="1:20" s="13" customFormat="1" ht="24.95" customHeight="1" x14ac:dyDescent="0.3">
      <c r="A20" s="34" t="s">
        <v>43</v>
      </c>
      <c r="B20" s="35" t="s">
        <v>47</v>
      </c>
      <c r="C20" s="18" t="s">
        <v>26</v>
      </c>
      <c r="D20" s="18" t="s">
        <v>27</v>
      </c>
      <c r="E20" s="18" t="s">
        <v>28</v>
      </c>
      <c r="F20" s="19">
        <f t="shared" si="0"/>
        <v>14609</v>
      </c>
      <c r="G20" s="29">
        <v>2587</v>
      </c>
      <c r="H20" s="37">
        <v>4401</v>
      </c>
      <c r="I20" s="30">
        <v>1944</v>
      </c>
      <c r="J20" s="30">
        <v>822</v>
      </c>
      <c r="K20" s="30">
        <v>736</v>
      </c>
      <c r="L20" s="30">
        <v>652</v>
      </c>
      <c r="M20" s="30">
        <v>669</v>
      </c>
      <c r="N20" s="30">
        <v>415</v>
      </c>
      <c r="O20" s="30">
        <v>505</v>
      </c>
      <c r="P20" s="30">
        <v>482</v>
      </c>
      <c r="Q20" s="30">
        <v>849</v>
      </c>
      <c r="R20" s="31">
        <v>547</v>
      </c>
      <c r="S20" s="23">
        <f>VLOOKUP(D20,'[1]온실가스 배출량 계산 참고자료'!$B$2:$D$7,3,0)*'2022'!F20</f>
        <v>31.958361951210186</v>
      </c>
      <c r="T20" s="24"/>
    </row>
    <row r="21" spans="1:20" s="13" customFormat="1" ht="24.75" customHeight="1" thickBot="1" x14ac:dyDescent="0.35">
      <c r="A21" s="34" t="s">
        <v>43</v>
      </c>
      <c r="B21" s="38"/>
      <c r="C21" s="18" t="s">
        <v>26</v>
      </c>
      <c r="D21" s="18" t="s">
        <v>30</v>
      </c>
      <c r="E21" s="18" t="s">
        <v>45</v>
      </c>
      <c r="F21" s="19">
        <f t="shared" si="0"/>
        <v>196636</v>
      </c>
      <c r="G21" s="39">
        <v>23371</v>
      </c>
      <c r="H21" s="40">
        <v>21772</v>
      </c>
      <c r="I21" s="41">
        <v>14680</v>
      </c>
      <c r="J21" s="41">
        <v>10569</v>
      </c>
      <c r="K21" s="41">
        <v>8619</v>
      </c>
      <c r="L21" s="41">
        <v>10130</v>
      </c>
      <c r="M21" s="41">
        <v>29451</v>
      </c>
      <c r="N21" s="41">
        <v>29873</v>
      </c>
      <c r="O21" s="41">
        <v>17694</v>
      </c>
      <c r="P21" s="41">
        <v>10174</v>
      </c>
      <c r="Q21" s="41">
        <v>10253</v>
      </c>
      <c r="R21" s="42">
        <v>10050</v>
      </c>
      <c r="S21" s="23">
        <f>VLOOKUP(D21,'[1]온실가스 배출량 계산 참고자료'!$B$2:$D$7,3,0)*'2022'!F21</f>
        <v>91.682496431018194</v>
      </c>
      <c r="T21" s="24"/>
    </row>
    <row r="22" spans="1:20" s="13" customFormat="1" ht="24.95" customHeight="1" thickTop="1" x14ac:dyDescent="0.3">
      <c r="S22" s="43">
        <f>SUM(S7:S21)</f>
        <v>860.19998950767626</v>
      </c>
      <c r="T22" s="44"/>
    </row>
    <row r="23" spans="1:20" s="13" customFormat="1" ht="24.95" customHeight="1" x14ac:dyDescent="0.3">
      <c r="S23" s="45"/>
      <c r="T23" s="44"/>
    </row>
    <row r="24" spans="1:20" s="13" customFormat="1" ht="24.95" customHeight="1" x14ac:dyDescent="0.3">
      <c r="L24" s="46"/>
      <c r="S24" s="45"/>
      <c r="T24" s="44"/>
    </row>
    <row r="25" spans="1:20" s="13" customFormat="1" ht="24.95" customHeight="1" x14ac:dyDescent="0.3">
      <c r="S25" s="45"/>
      <c r="T25" s="44"/>
    </row>
    <row r="26" spans="1:20" ht="26.25" customHeight="1" x14ac:dyDescent="0.25"/>
    <row r="27" spans="1:20" ht="33" customHeight="1" x14ac:dyDescent="0.55000000000000004">
      <c r="A27" s="9" t="s">
        <v>48</v>
      </c>
      <c r="B27" s="47"/>
      <c r="C27" s="47"/>
      <c r="D27" s="48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33" customHeight="1" thickBot="1" x14ac:dyDescent="0.35">
      <c r="A28" s="49" t="s">
        <v>49</v>
      </c>
      <c r="B28" s="49"/>
      <c r="C28" s="50" t="s">
        <v>50</v>
      </c>
      <c r="D28" s="51" t="s">
        <v>51</v>
      </c>
      <c r="E28" s="52" t="s">
        <v>52</v>
      </c>
      <c r="F28" s="53"/>
      <c r="G28" s="51" t="s">
        <v>53</v>
      </c>
      <c r="H28" s="51" t="s">
        <v>54</v>
      </c>
      <c r="I28" s="51" t="s">
        <v>55</v>
      </c>
      <c r="J28" s="51" t="s">
        <v>56</v>
      </c>
      <c r="K28" s="51" t="s">
        <v>57</v>
      </c>
      <c r="L28" s="51" t="s">
        <v>58</v>
      </c>
      <c r="M28" s="51" t="s">
        <v>59</v>
      </c>
      <c r="N28" s="51" t="s">
        <v>60</v>
      </c>
      <c r="O28" s="51" t="s">
        <v>61</v>
      </c>
      <c r="P28" s="51" t="s">
        <v>62</v>
      </c>
      <c r="Q28" s="13"/>
      <c r="R28" s="13"/>
      <c r="S28" s="13"/>
      <c r="T28" s="13"/>
    </row>
    <row r="29" spans="1:20" ht="33" customHeight="1" thickTop="1" x14ac:dyDescent="0.3">
      <c r="A29" s="54" t="s">
        <v>63</v>
      </c>
      <c r="B29" s="55" t="s">
        <v>64</v>
      </c>
      <c r="C29" s="56">
        <v>1379</v>
      </c>
      <c r="D29" s="57">
        <v>1379</v>
      </c>
      <c r="E29" s="58">
        <v>1379</v>
      </c>
      <c r="F29" s="59"/>
      <c r="G29" s="57">
        <v>1379</v>
      </c>
      <c r="H29" s="60">
        <v>1379</v>
      </c>
      <c r="I29" s="60">
        <v>1379</v>
      </c>
      <c r="J29" s="60">
        <v>1379</v>
      </c>
      <c r="K29" s="60">
        <v>1379</v>
      </c>
      <c r="L29" s="60">
        <v>1379</v>
      </c>
      <c r="M29" s="60">
        <v>1379</v>
      </c>
      <c r="N29" s="60">
        <v>1379</v>
      </c>
      <c r="O29" s="60">
        <v>1379</v>
      </c>
      <c r="P29" s="61">
        <v>1379</v>
      </c>
      <c r="Q29" s="13"/>
      <c r="R29" s="13"/>
      <c r="S29" s="13"/>
      <c r="T29" s="13"/>
    </row>
    <row r="30" spans="1:20" ht="33" customHeight="1" x14ac:dyDescent="0.3">
      <c r="A30" s="54"/>
      <c r="B30" s="55" t="s">
        <v>65</v>
      </c>
      <c r="C30" s="62">
        <v>143</v>
      </c>
      <c r="D30" s="63">
        <v>143</v>
      </c>
      <c r="E30" s="64">
        <v>143</v>
      </c>
      <c r="F30" s="65"/>
      <c r="G30" s="63">
        <v>143</v>
      </c>
      <c r="H30" s="63">
        <v>143</v>
      </c>
      <c r="I30" s="63">
        <v>143</v>
      </c>
      <c r="J30" s="63">
        <v>143</v>
      </c>
      <c r="K30" s="63">
        <v>143</v>
      </c>
      <c r="L30" s="63">
        <v>143</v>
      </c>
      <c r="M30" s="63">
        <v>143</v>
      </c>
      <c r="N30" s="63">
        <v>143</v>
      </c>
      <c r="O30" s="63">
        <v>143</v>
      </c>
      <c r="P30" s="66">
        <v>143</v>
      </c>
      <c r="Q30" s="13"/>
      <c r="R30" s="13"/>
      <c r="S30" s="13"/>
      <c r="T30" s="13"/>
    </row>
    <row r="31" spans="1:20" ht="33" customHeight="1" x14ac:dyDescent="0.3">
      <c r="A31" s="54"/>
      <c r="B31" s="55" t="s">
        <v>66</v>
      </c>
      <c r="C31" s="62">
        <v>12</v>
      </c>
      <c r="D31" s="63">
        <v>8</v>
      </c>
      <c r="E31" s="64">
        <v>8</v>
      </c>
      <c r="F31" s="65"/>
      <c r="G31" s="63">
        <v>8</v>
      </c>
      <c r="H31" s="63">
        <v>8</v>
      </c>
      <c r="I31" s="63">
        <v>8</v>
      </c>
      <c r="J31" s="63">
        <v>8</v>
      </c>
      <c r="K31" s="63">
        <v>8</v>
      </c>
      <c r="L31" s="63">
        <v>8</v>
      </c>
      <c r="M31" s="63">
        <v>8</v>
      </c>
      <c r="N31" s="63">
        <v>8</v>
      </c>
      <c r="O31" s="63">
        <v>8</v>
      </c>
      <c r="P31" s="66">
        <v>65</v>
      </c>
      <c r="Q31" s="13"/>
      <c r="R31" s="13"/>
      <c r="S31" s="13"/>
      <c r="T31" s="13"/>
    </row>
    <row r="32" spans="1:20" ht="33" customHeight="1" x14ac:dyDescent="0.3">
      <c r="A32" s="54"/>
      <c r="B32" s="55" t="s">
        <v>67</v>
      </c>
      <c r="C32" s="62">
        <v>12</v>
      </c>
      <c r="D32" s="63">
        <v>12</v>
      </c>
      <c r="E32" s="64">
        <v>12</v>
      </c>
      <c r="F32" s="65"/>
      <c r="G32" s="63">
        <v>12</v>
      </c>
      <c r="H32" s="63">
        <v>24</v>
      </c>
      <c r="I32" s="63">
        <v>24</v>
      </c>
      <c r="J32" s="63">
        <v>24</v>
      </c>
      <c r="K32" s="63">
        <v>24</v>
      </c>
      <c r="L32" s="63">
        <v>24</v>
      </c>
      <c r="M32" s="63">
        <v>24</v>
      </c>
      <c r="N32" s="63">
        <v>24</v>
      </c>
      <c r="O32" s="63">
        <v>24</v>
      </c>
      <c r="P32" s="66">
        <v>13</v>
      </c>
      <c r="Q32" s="13"/>
      <c r="R32" s="13"/>
      <c r="S32" s="13"/>
      <c r="T32" s="13"/>
    </row>
    <row r="33" spans="1:20" ht="33" customHeight="1" x14ac:dyDescent="0.3">
      <c r="A33" s="54"/>
      <c r="B33" s="55" t="s">
        <v>68</v>
      </c>
      <c r="C33" s="62" t="s">
        <v>69</v>
      </c>
      <c r="D33" s="63" t="s">
        <v>69</v>
      </c>
      <c r="E33" s="64" t="s">
        <v>69</v>
      </c>
      <c r="F33" s="65"/>
      <c r="G33" s="63" t="s">
        <v>69</v>
      </c>
      <c r="H33" s="63" t="s">
        <v>70</v>
      </c>
      <c r="I33" s="63" t="s">
        <v>70</v>
      </c>
      <c r="J33" s="63" t="s">
        <v>70</v>
      </c>
      <c r="K33" s="63" t="s">
        <v>70</v>
      </c>
      <c r="L33" s="63" t="s">
        <v>70</v>
      </c>
      <c r="M33" s="63" t="s">
        <v>70</v>
      </c>
      <c r="N33" s="63" t="s">
        <v>70</v>
      </c>
      <c r="O33" s="63" t="s">
        <v>70</v>
      </c>
      <c r="P33" s="66" t="s">
        <v>71</v>
      </c>
      <c r="Q33" s="13"/>
      <c r="R33" s="13"/>
      <c r="S33" s="13"/>
      <c r="T33" s="13"/>
    </row>
    <row r="34" spans="1:20" ht="33" customHeight="1" x14ac:dyDescent="0.3">
      <c r="A34" s="67" t="s">
        <v>72</v>
      </c>
      <c r="B34" s="68" t="s">
        <v>64</v>
      </c>
      <c r="C34" s="69">
        <v>196</v>
      </c>
      <c r="D34" s="70">
        <v>196</v>
      </c>
      <c r="E34" s="71">
        <v>196</v>
      </c>
      <c r="F34" s="72"/>
      <c r="G34" s="70">
        <v>197</v>
      </c>
      <c r="H34" s="70">
        <v>197</v>
      </c>
      <c r="I34" s="70">
        <v>197</v>
      </c>
      <c r="J34" s="70">
        <v>197</v>
      </c>
      <c r="K34" s="70">
        <v>197</v>
      </c>
      <c r="L34" s="70">
        <v>197</v>
      </c>
      <c r="M34" s="70">
        <v>197</v>
      </c>
      <c r="N34" s="70">
        <v>192</v>
      </c>
      <c r="O34" s="70">
        <v>192</v>
      </c>
      <c r="P34" s="73">
        <v>192</v>
      </c>
      <c r="Q34" s="13"/>
      <c r="R34" s="13"/>
      <c r="S34" s="13"/>
      <c r="T34" s="13"/>
    </row>
    <row r="35" spans="1:20" ht="33" customHeight="1" x14ac:dyDescent="0.3">
      <c r="A35" s="67"/>
      <c r="B35" s="68" t="s">
        <v>65</v>
      </c>
      <c r="C35" s="69">
        <v>20</v>
      </c>
      <c r="D35" s="70">
        <v>20</v>
      </c>
      <c r="E35" s="71">
        <v>20</v>
      </c>
      <c r="F35" s="72"/>
      <c r="G35" s="70">
        <v>20</v>
      </c>
      <c r="H35" s="70">
        <v>20</v>
      </c>
      <c r="I35" s="70">
        <v>20</v>
      </c>
      <c r="J35" s="70">
        <v>20</v>
      </c>
      <c r="K35" s="70">
        <v>20</v>
      </c>
      <c r="L35" s="70">
        <v>20</v>
      </c>
      <c r="M35" s="70">
        <v>20</v>
      </c>
      <c r="N35" s="70">
        <v>20</v>
      </c>
      <c r="O35" s="70">
        <v>20</v>
      </c>
      <c r="P35" s="73">
        <v>20</v>
      </c>
      <c r="Q35" s="13"/>
      <c r="R35" s="13"/>
      <c r="S35" s="13"/>
      <c r="T35" s="13"/>
    </row>
    <row r="36" spans="1:20" ht="33" customHeight="1" x14ac:dyDescent="0.3">
      <c r="A36" s="67"/>
      <c r="B36" s="68" t="s">
        <v>73</v>
      </c>
      <c r="C36" s="69">
        <v>1</v>
      </c>
      <c r="D36" s="70">
        <v>1</v>
      </c>
      <c r="E36" s="71">
        <v>1</v>
      </c>
      <c r="F36" s="72"/>
      <c r="G36" s="70">
        <v>1</v>
      </c>
      <c r="H36" s="70">
        <v>1</v>
      </c>
      <c r="I36" s="70">
        <v>1</v>
      </c>
      <c r="J36" s="70">
        <v>1</v>
      </c>
      <c r="K36" s="70">
        <v>1</v>
      </c>
      <c r="L36" s="70">
        <v>1</v>
      </c>
      <c r="M36" s="70">
        <v>1</v>
      </c>
      <c r="N36" s="70">
        <v>1</v>
      </c>
      <c r="O36" s="70">
        <v>1</v>
      </c>
      <c r="P36" s="73">
        <v>1</v>
      </c>
      <c r="Q36" s="13"/>
      <c r="R36" s="13"/>
      <c r="S36" s="13"/>
      <c r="T36" s="13"/>
    </row>
    <row r="37" spans="1:20" ht="33" customHeight="1" x14ac:dyDescent="0.3">
      <c r="A37" s="67"/>
      <c r="B37" s="68" t="s">
        <v>74</v>
      </c>
      <c r="C37" s="69">
        <v>0</v>
      </c>
      <c r="D37" s="70">
        <v>0</v>
      </c>
      <c r="E37" s="71">
        <v>0</v>
      </c>
      <c r="F37" s="72"/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3">
        <v>0</v>
      </c>
      <c r="Q37" s="13"/>
      <c r="R37" s="13"/>
      <c r="S37" s="13"/>
      <c r="T37" s="13"/>
    </row>
    <row r="38" spans="1:20" ht="33" customHeight="1" thickBot="1" x14ac:dyDescent="0.35">
      <c r="A38" s="67"/>
      <c r="B38" s="68" t="s">
        <v>68</v>
      </c>
      <c r="C38" s="74" t="s">
        <v>75</v>
      </c>
      <c r="D38" s="75" t="s">
        <v>75</v>
      </c>
      <c r="E38" s="76" t="s">
        <v>75</v>
      </c>
      <c r="F38" s="77"/>
      <c r="G38" s="75" t="s">
        <v>75</v>
      </c>
      <c r="H38" s="75" t="s">
        <v>75</v>
      </c>
      <c r="I38" s="75" t="s">
        <v>75</v>
      </c>
      <c r="J38" s="75" t="s">
        <v>75</v>
      </c>
      <c r="K38" s="75" t="s">
        <v>75</v>
      </c>
      <c r="L38" s="75" t="s">
        <v>75</v>
      </c>
      <c r="M38" s="75" t="s">
        <v>75</v>
      </c>
      <c r="N38" s="75" t="s">
        <v>76</v>
      </c>
      <c r="O38" s="75" t="s">
        <v>76</v>
      </c>
      <c r="P38" s="78" t="s">
        <v>76</v>
      </c>
      <c r="Q38" s="13"/>
      <c r="R38" s="13"/>
      <c r="S38" s="13"/>
      <c r="T38" s="13"/>
    </row>
    <row r="39" spans="1:20" ht="26.25" customHeight="1" thickTop="1" x14ac:dyDescent="0.25"/>
    <row r="40" spans="1:20" ht="26.25" customHeight="1" x14ac:dyDescent="0.25"/>
    <row r="41" spans="1:20" ht="26.25" customHeight="1" x14ac:dyDescent="0.25"/>
    <row r="42" spans="1:20" ht="26.25" customHeight="1" x14ac:dyDescent="0.25"/>
    <row r="43" spans="1:20" ht="26.25" customHeight="1" x14ac:dyDescent="0.25"/>
    <row r="44" spans="1:20" ht="26.25" customHeight="1" x14ac:dyDescent="0.4">
      <c r="A44" s="9" t="s">
        <v>77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1:20" ht="26.25" customHeight="1" x14ac:dyDescent="0.25">
      <c r="A45" s="80" t="s">
        <v>78</v>
      </c>
      <c r="B45" s="80"/>
      <c r="C45" s="81" t="s">
        <v>79</v>
      </c>
      <c r="D45" s="81" t="s">
        <v>11</v>
      </c>
      <c r="E45" s="81" t="s">
        <v>12</v>
      </c>
      <c r="F45" s="81" t="s">
        <v>13</v>
      </c>
      <c r="G45" s="81" t="s">
        <v>14</v>
      </c>
      <c r="H45" s="81" t="s">
        <v>15</v>
      </c>
      <c r="I45" s="81" t="s">
        <v>16</v>
      </c>
      <c r="J45" s="81" t="s">
        <v>17</v>
      </c>
      <c r="K45" s="81" t="s">
        <v>18</v>
      </c>
      <c r="L45" s="81" t="s">
        <v>19</v>
      </c>
      <c r="M45" s="81" t="s">
        <v>20</v>
      </c>
      <c r="N45" s="81" t="s">
        <v>21</v>
      </c>
      <c r="O45" s="81" t="s">
        <v>22</v>
      </c>
    </row>
    <row r="46" spans="1:20" ht="26.25" customHeight="1" thickBot="1" x14ac:dyDescent="0.3">
      <c r="A46" s="82" t="s">
        <v>79</v>
      </c>
      <c r="B46" s="82"/>
      <c r="C46" s="83">
        <f t="shared" ref="C46:C53" si="1">SUM(D46:O46)</f>
        <v>55704</v>
      </c>
      <c r="D46" s="84">
        <f t="shared" ref="D46:O46" si="2">SUM(D47:D53)</f>
        <v>131</v>
      </c>
      <c r="E46" s="85">
        <f t="shared" si="2"/>
        <v>5237</v>
      </c>
      <c r="F46" s="84">
        <f t="shared" si="2"/>
        <v>208</v>
      </c>
      <c r="G46" s="85">
        <f t="shared" si="2"/>
        <v>4613</v>
      </c>
      <c r="H46" s="84">
        <f t="shared" si="2"/>
        <v>81</v>
      </c>
      <c r="I46" s="85">
        <f t="shared" si="2"/>
        <v>9571</v>
      </c>
      <c r="J46" s="84">
        <f t="shared" si="2"/>
        <v>144</v>
      </c>
      <c r="K46" s="85">
        <f t="shared" si="2"/>
        <v>12109</v>
      </c>
      <c r="L46" s="84">
        <f t="shared" si="2"/>
        <v>129</v>
      </c>
      <c r="M46" s="85">
        <f t="shared" si="2"/>
        <v>11283</v>
      </c>
      <c r="N46" s="84">
        <f t="shared" si="2"/>
        <v>177</v>
      </c>
      <c r="O46" s="85">
        <f t="shared" si="2"/>
        <v>12021</v>
      </c>
    </row>
    <row r="47" spans="1:20" ht="26.25" customHeight="1" thickTop="1" x14ac:dyDescent="0.25">
      <c r="A47" s="86" t="s">
        <v>25</v>
      </c>
      <c r="B47" s="86"/>
      <c r="C47" s="87">
        <f t="shared" si="1"/>
        <v>493</v>
      </c>
      <c r="D47" s="88">
        <v>63</v>
      </c>
      <c r="E47" s="89"/>
      <c r="F47" s="90">
        <v>143</v>
      </c>
      <c r="G47" s="89"/>
      <c r="H47" s="90">
        <v>81</v>
      </c>
      <c r="I47" s="89"/>
      <c r="J47" s="90">
        <v>72</v>
      </c>
      <c r="K47" s="89"/>
      <c r="L47" s="90">
        <v>69</v>
      </c>
      <c r="M47" s="89"/>
      <c r="N47" s="90">
        <v>65</v>
      </c>
      <c r="O47" s="91"/>
    </row>
    <row r="48" spans="1:20" ht="26.25" customHeight="1" x14ac:dyDescent="0.25">
      <c r="A48" s="92" t="s">
        <v>80</v>
      </c>
      <c r="B48" s="92"/>
      <c r="C48" s="87">
        <f t="shared" si="1"/>
        <v>377</v>
      </c>
      <c r="D48" s="93"/>
      <c r="E48" s="94">
        <v>83</v>
      </c>
      <c r="F48" s="95"/>
      <c r="G48" s="94">
        <v>70</v>
      </c>
      <c r="H48" s="95"/>
      <c r="I48" s="94"/>
      <c r="J48" s="95"/>
      <c r="K48" s="94">
        <v>84</v>
      </c>
      <c r="L48" s="95"/>
      <c r="M48" s="94">
        <v>74</v>
      </c>
      <c r="N48" s="95"/>
      <c r="O48" s="96">
        <v>66</v>
      </c>
    </row>
    <row r="49" spans="1:20" ht="26.25" customHeight="1" x14ac:dyDescent="0.25">
      <c r="A49" s="92" t="s">
        <v>81</v>
      </c>
      <c r="B49" s="92"/>
      <c r="C49" s="87">
        <f t="shared" si="1"/>
        <v>377</v>
      </c>
      <c r="D49" s="93">
        <v>68</v>
      </c>
      <c r="E49" s="95"/>
      <c r="F49" s="94">
        <v>65</v>
      </c>
      <c r="G49" s="95"/>
      <c r="H49" s="94"/>
      <c r="I49" s="94"/>
      <c r="J49" s="94">
        <v>72</v>
      </c>
      <c r="K49" s="95"/>
      <c r="L49" s="94">
        <v>60</v>
      </c>
      <c r="M49" s="95"/>
      <c r="N49" s="94">
        <v>112</v>
      </c>
      <c r="O49" s="97"/>
    </row>
    <row r="50" spans="1:20" ht="26.25" customHeight="1" x14ac:dyDescent="0.25">
      <c r="A50" s="98" t="s">
        <v>82</v>
      </c>
      <c r="B50" s="99"/>
      <c r="C50" s="87">
        <f t="shared" si="1"/>
        <v>31</v>
      </c>
      <c r="D50" s="93"/>
      <c r="E50" s="95">
        <v>13</v>
      </c>
      <c r="F50" s="94"/>
      <c r="G50" s="95">
        <v>10</v>
      </c>
      <c r="H50" s="94"/>
      <c r="I50" s="94"/>
      <c r="J50" s="94"/>
      <c r="K50" s="94">
        <v>2</v>
      </c>
      <c r="L50" s="94"/>
      <c r="M50" s="94">
        <v>2</v>
      </c>
      <c r="N50" s="94"/>
      <c r="O50" s="96">
        <v>4</v>
      </c>
    </row>
    <row r="51" spans="1:20" ht="26.25" customHeight="1" x14ac:dyDescent="0.25">
      <c r="A51" s="100" t="s">
        <v>83</v>
      </c>
      <c r="B51" s="100"/>
      <c r="C51" s="101">
        <f t="shared" si="1"/>
        <v>52591</v>
      </c>
      <c r="D51" s="102"/>
      <c r="E51" s="103">
        <v>4914</v>
      </c>
      <c r="F51" s="104"/>
      <c r="G51" s="105">
        <v>4346</v>
      </c>
      <c r="H51" s="104"/>
      <c r="I51" s="105">
        <v>9375</v>
      </c>
      <c r="J51" s="104"/>
      <c r="K51" s="105">
        <v>11591</v>
      </c>
      <c r="L51" s="104"/>
      <c r="M51" s="105">
        <v>10832</v>
      </c>
      <c r="N51" s="104"/>
      <c r="O51" s="106">
        <v>11533</v>
      </c>
    </row>
    <row r="52" spans="1:20" ht="26.25" customHeight="1" x14ac:dyDescent="0.25">
      <c r="A52" s="100" t="s">
        <v>84</v>
      </c>
      <c r="B52" s="100"/>
      <c r="C52" s="87">
        <f t="shared" si="1"/>
        <v>508</v>
      </c>
      <c r="D52" s="102"/>
      <c r="E52" s="107">
        <v>2</v>
      </c>
      <c r="F52" s="104"/>
      <c r="G52" s="108">
        <v>6</v>
      </c>
      <c r="H52" s="104"/>
      <c r="I52" s="108">
        <v>0</v>
      </c>
      <c r="J52" s="104"/>
      <c r="K52" s="108">
        <v>158</v>
      </c>
      <c r="L52" s="104"/>
      <c r="M52" s="108">
        <v>175</v>
      </c>
      <c r="N52" s="104"/>
      <c r="O52" s="109">
        <v>167</v>
      </c>
    </row>
    <row r="53" spans="1:20" ht="26.25" customHeight="1" thickBot="1" x14ac:dyDescent="0.3">
      <c r="A53" s="100" t="s">
        <v>85</v>
      </c>
      <c r="B53" s="100"/>
      <c r="C53" s="101">
        <f t="shared" si="1"/>
        <v>1327</v>
      </c>
      <c r="D53" s="110"/>
      <c r="E53" s="111">
        <v>225</v>
      </c>
      <c r="F53" s="112"/>
      <c r="G53" s="113">
        <v>181</v>
      </c>
      <c r="H53" s="112"/>
      <c r="I53" s="113">
        <v>196</v>
      </c>
      <c r="J53" s="112"/>
      <c r="K53" s="113">
        <v>274</v>
      </c>
      <c r="L53" s="112"/>
      <c r="M53" s="113">
        <v>200</v>
      </c>
      <c r="N53" s="112"/>
      <c r="O53" s="114">
        <v>251</v>
      </c>
    </row>
    <row r="54" spans="1:20" ht="26.25" customHeight="1" thickTop="1" x14ac:dyDescent="0.3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</row>
    <row r="55" spans="1:20" ht="26.25" customHeight="1" x14ac:dyDescent="0.25">
      <c r="A55" s="9" t="s">
        <v>86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Q55" s="116" t="s">
        <v>87</v>
      </c>
      <c r="R55" s="116"/>
      <c r="S55" s="116"/>
      <c r="T55" s="116"/>
    </row>
    <row r="56" spans="1:20" ht="26.25" customHeight="1" thickBot="1" x14ac:dyDescent="0.3">
      <c r="A56" s="80" t="s">
        <v>78</v>
      </c>
      <c r="B56" s="80"/>
      <c r="C56" s="81" t="s">
        <v>79</v>
      </c>
      <c r="D56" s="81" t="s">
        <v>11</v>
      </c>
      <c r="E56" s="81" t="s">
        <v>12</v>
      </c>
      <c r="F56" s="81" t="s">
        <v>13</v>
      </c>
      <c r="G56" s="81" t="s">
        <v>14</v>
      </c>
      <c r="H56" s="81" t="s">
        <v>15</v>
      </c>
      <c r="I56" s="81" t="s">
        <v>16</v>
      </c>
      <c r="J56" s="81" t="s">
        <v>17</v>
      </c>
      <c r="K56" s="81" t="s">
        <v>18</v>
      </c>
      <c r="L56" s="81" t="s">
        <v>19</v>
      </c>
      <c r="M56" s="81" t="s">
        <v>20</v>
      </c>
      <c r="N56" s="81" t="s">
        <v>21</v>
      </c>
      <c r="O56" s="81" t="s">
        <v>22</v>
      </c>
      <c r="Q56" s="81" t="s">
        <v>88</v>
      </c>
      <c r="R56" s="81" t="s">
        <v>61</v>
      </c>
      <c r="S56" s="81" t="s">
        <v>62</v>
      </c>
    </row>
    <row r="57" spans="1:20" ht="26.25" customHeight="1" thickTop="1" thickBot="1" x14ac:dyDescent="0.3">
      <c r="A57" s="82" t="s">
        <v>88</v>
      </c>
      <c r="B57" s="82"/>
      <c r="C57" s="83">
        <f t="shared" ref="C57:C63" si="3">SUM(D57:O57)</f>
        <v>120573</v>
      </c>
      <c r="D57" s="83">
        <f t="shared" ref="D57:O57" si="4">SUM(D58:D62)</f>
        <v>5179</v>
      </c>
      <c r="E57" s="83">
        <f t="shared" si="4"/>
        <v>5689</v>
      </c>
      <c r="F57" s="83">
        <f t="shared" si="4"/>
        <v>7407</v>
      </c>
      <c r="G57" s="83">
        <f t="shared" si="4"/>
        <v>12626</v>
      </c>
      <c r="H57" s="83">
        <f t="shared" si="4"/>
        <v>14444</v>
      </c>
      <c r="I57" s="83">
        <f t="shared" si="4"/>
        <v>12477</v>
      </c>
      <c r="J57" s="83">
        <f t="shared" si="4"/>
        <v>17278</v>
      </c>
      <c r="K57" s="83">
        <f t="shared" si="4"/>
        <v>10527</v>
      </c>
      <c r="L57" s="83">
        <f t="shared" si="4"/>
        <v>17154</v>
      </c>
      <c r="M57" s="83">
        <f t="shared" si="4"/>
        <v>8331</v>
      </c>
      <c r="N57" s="83">
        <f t="shared" si="4"/>
        <v>5184</v>
      </c>
      <c r="O57" s="83">
        <f t="shared" si="4"/>
        <v>4277</v>
      </c>
      <c r="Q57" s="117">
        <f>SUM(R57:S57)</f>
        <v>2200</v>
      </c>
      <c r="R57" s="118">
        <v>1324</v>
      </c>
      <c r="S57" s="119">
        <v>876</v>
      </c>
    </row>
    <row r="58" spans="1:20" ht="26.25" customHeight="1" thickTop="1" x14ac:dyDescent="0.25">
      <c r="A58" s="120">
        <v>2015</v>
      </c>
      <c r="B58" s="120"/>
      <c r="C58" s="121">
        <f t="shared" si="3"/>
        <v>27444</v>
      </c>
      <c r="D58" s="122">
        <v>1663</v>
      </c>
      <c r="E58" s="122">
        <v>1636</v>
      </c>
      <c r="F58" s="122">
        <v>2307</v>
      </c>
      <c r="G58" s="122">
        <v>3508</v>
      </c>
      <c r="H58" s="122">
        <v>3818</v>
      </c>
      <c r="I58" s="123">
        <v>0</v>
      </c>
      <c r="J58" s="122">
        <v>6920</v>
      </c>
      <c r="K58" s="122">
        <v>3497</v>
      </c>
      <c r="L58" s="122">
        <v>3607</v>
      </c>
      <c r="M58" s="123">
        <v>488</v>
      </c>
      <c r="N58" s="123">
        <v>0</v>
      </c>
      <c r="O58" s="123">
        <v>0</v>
      </c>
    </row>
    <row r="59" spans="1:20" ht="26.25" customHeight="1" x14ac:dyDescent="0.25">
      <c r="A59" s="120">
        <v>2016</v>
      </c>
      <c r="B59" s="120"/>
      <c r="C59" s="121">
        <f t="shared" si="3"/>
        <v>25213</v>
      </c>
      <c r="D59" s="123">
        <v>0</v>
      </c>
      <c r="E59" s="123">
        <v>0</v>
      </c>
      <c r="F59" s="123">
        <v>0</v>
      </c>
      <c r="G59" s="122">
        <v>2728</v>
      </c>
      <c r="H59" s="122">
        <v>2601</v>
      </c>
      <c r="I59" s="122">
        <v>4216</v>
      </c>
      <c r="J59" s="122">
        <v>3491</v>
      </c>
      <c r="K59" s="123">
        <v>0</v>
      </c>
      <c r="L59" s="122">
        <v>6774</v>
      </c>
      <c r="M59" s="122">
        <v>2423</v>
      </c>
      <c r="N59" s="122">
        <v>1644</v>
      </c>
      <c r="O59" s="122">
        <v>1336</v>
      </c>
    </row>
    <row r="60" spans="1:20" ht="26.25" customHeight="1" x14ac:dyDescent="0.25">
      <c r="A60" s="120">
        <v>2017</v>
      </c>
      <c r="B60" s="120"/>
      <c r="C60" s="121">
        <f t="shared" si="3"/>
        <v>26074</v>
      </c>
      <c r="D60" s="122">
        <v>1187</v>
      </c>
      <c r="E60" s="122">
        <v>1682</v>
      </c>
      <c r="F60" s="122">
        <v>1901</v>
      </c>
      <c r="G60" s="122">
        <v>2494</v>
      </c>
      <c r="H60" s="122">
        <v>2960</v>
      </c>
      <c r="I60" s="122">
        <v>3068</v>
      </c>
      <c r="J60" s="122">
        <v>2365</v>
      </c>
      <c r="K60" s="122">
        <v>2656</v>
      </c>
      <c r="L60" s="122">
        <v>2945</v>
      </c>
      <c r="M60" s="122">
        <v>2212</v>
      </c>
      <c r="N60" s="122">
        <v>1424</v>
      </c>
      <c r="O60" s="122">
        <v>1180</v>
      </c>
    </row>
    <row r="61" spans="1:20" ht="26.25" customHeight="1" x14ac:dyDescent="0.25">
      <c r="A61" s="124">
        <v>2018</v>
      </c>
      <c r="B61" s="124"/>
      <c r="C61" s="125">
        <f t="shared" si="3"/>
        <v>24640</v>
      </c>
      <c r="D61" s="126">
        <v>1225</v>
      </c>
      <c r="E61" s="126">
        <v>1519</v>
      </c>
      <c r="F61" s="126">
        <v>2188</v>
      </c>
      <c r="G61" s="126">
        <v>2134</v>
      </c>
      <c r="H61" s="126">
        <v>2909</v>
      </c>
      <c r="I61" s="126">
        <v>3022</v>
      </c>
      <c r="J61" s="126">
        <v>2901</v>
      </c>
      <c r="K61" s="126">
        <v>2364</v>
      </c>
      <c r="L61" s="126">
        <v>2404</v>
      </c>
      <c r="M61" s="126">
        <v>1748</v>
      </c>
      <c r="N61" s="126">
        <v>1145</v>
      </c>
      <c r="O61" s="126">
        <v>1081</v>
      </c>
    </row>
    <row r="62" spans="1:20" ht="26.25" customHeight="1" x14ac:dyDescent="0.25">
      <c r="A62" s="127">
        <v>2019</v>
      </c>
      <c r="B62" s="127"/>
      <c r="C62" s="122">
        <f t="shared" si="3"/>
        <v>17202</v>
      </c>
      <c r="D62" s="126">
        <v>1104</v>
      </c>
      <c r="E62" s="126">
        <v>852</v>
      </c>
      <c r="F62" s="126">
        <v>1011</v>
      </c>
      <c r="G62" s="126">
        <v>1762</v>
      </c>
      <c r="H62" s="126">
        <v>2156</v>
      </c>
      <c r="I62" s="126">
        <v>2171</v>
      </c>
      <c r="J62" s="126">
        <v>1601</v>
      </c>
      <c r="K62" s="126">
        <v>2010</v>
      </c>
      <c r="L62" s="126">
        <v>1424</v>
      </c>
      <c r="M62" s="126">
        <v>1460</v>
      </c>
      <c r="N62" s="126">
        <v>971</v>
      </c>
      <c r="O62" s="126">
        <v>680</v>
      </c>
    </row>
    <row r="63" spans="1:20" ht="26.25" customHeight="1" x14ac:dyDescent="0.25">
      <c r="A63" s="128">
        <v>2020</v>
      </c>
      <c r="B63" s="128"/>
      <c r="C63" s="117">
        <f t="shared" si="3"/>
        <v>18384</v>
      </c>
      <c r="D63" s="129">
        <v>920</v>
      </c>
      <c r="E63" s="130">
        <v>1051</v>
      </c>
      <c r="F63" s="129">
        <v>1963</v>
      </c>
      <c r="G63" s="129">
        <v>2111</v>
      </c>
      <c r="H63" s="129">
        <v>2010</v>
      </c>
      <c r="I63" s="129">
        <v>2106</v>
      </c>
      <c r="J63" s="129">
        <v>1903</v>
      </c>
      <c r="K63" s="129">
        <v>1239</v>
      </c>
      <c r="L63" s="129">
        <v>1664</v>
      </c>
      <c r="M63" s="129">
        <v>1524</v>
      </c>
      <c r="N63" s="129">
        <v>927</v>
      </c>
      <c r="O63" s="129">
        <v>966</v>
      </c>
    </row>
    <row r="64" spans="1:20" ht="26.25" customHeight="1" thickBot="1" x14ac:dyDescent="0.3">
      <c r="A64" s="131">
        <v>2021</v>
      </c>
      <c r="B64" s="132"/>
      <c r="C64" s="117">
        <f>SUM(D64:O64)</f>
        <v>14695</v>
      </c>
      <c r="D64" s="133">
        <v>757</v>
      </c>
      <c r="E64" s="134">
        <v>1008</v>
      </c>
      <c r="F64" s="133">
        <v>1660</v>
      </c>
      <c r="G64" s="133">
        <v>1756</v>
      </c>
      <c r="H64" s="133">
        <v>1780</v>
      </c>
      <c r="I64" s="133">
        <v>1692</v>
      </c>
      <c r="J64" s="133">
        <v>1499</v>
      </c>
      <c r="K64" s="133">
        <v>1207</v>
      </c>
      <c r="L64" s="133">
        <v>1283</v>
      </c>
      <c r="M64" s="133">
        <v>924</v>
      </c>
      <c r="N64" s="133">
        <v>678</v>
      </c>
      <c r="O64" s="133">
        <v>451</v>
      </c>
    </row>
    <row r="65" spans="1:20" ht="26.25" customHeight="1" thickTop="1" thickBot="1" x14ac:dyDescent="0.3">
      <c r="A65" s="131">
        <v>2022</v>
      </c>
      <c r="B65" s="132"/>
      <c r="C65" s="117">
        <f>SUM(D65:O65)</f>
        <v>12169</v>
      </c>
      <c r="D65" s="118">
        <v>622</v>
      </c>
      <c r="E65" s="135">
        <v>826</v>
      </c>
      <c r="F65" s="136">
        <v>994</v>
      </c>
      <c r="G65" s="136">
        <v>1391</v>
      </c>
      <c r="H65" s="136">
        <v>1467</v>
      </c>
      <c r="I65" s="136">
        <v>1102</v>
      </c>
      <c r="J65" s="136">
        <v>1290</v>
      </c>
      <c r="K65" s="136">
        <v>1020</v>
      </c>
      <c r="L65" s="136">
        <v>1256</v>
      </c>
      <c r="M65" s="136">
        <v>1035</v>
      </c>
      <c r="N65" s="136">
        <v>574</v>
      </c>
      <c r="O65" s="119">
        <v>592</v>
      </c>
    </row>
    <row r="66" spans="1:20" ht="26.25" customHeight="1" thickTop="1" x14ac:dyDescent="0.25"/>
    <row r="67" spans="1:20" ht="16.5" x14ac:dyDescent="0.3">
      <c r="A67" s="137"/>
      <c r="B67" s="137"/>
      <c r="C67" s="137"/>
      <c r="D67" s="137"/>
      <c r="E67" s="137"/>
      <c r="F67" s="12"/>
      <c r="G67" s="138"/>
      <c r="H67" s="138"/>
      <c r="I67" s="138"/>
      <c r="J67" s="138"/>
      <c r="K67" s="138"/>
      <c r="L67" s="44"/>
      <c r="M67" s="44"/>
      <c r="N67" s="44"/>
      <c r="O67" s="44"/>
      <c r="P67" s="13"/>
      <c r="Q67" s="13"/>
      <c r="R67" s="13"/>
      <c r="S67" s="13"/>
      <c r="T67" s="13"/>
    </row>
  </sheetData>
  <mergeCells count="40">
    <mergeCell ref="A65:B65"/>
    <mergeCell ref="A67:E67"/>
    <mergeCell ref="A59:B59"/>
    <mergeCell ref="A60:B60"/>
    <mergeCell ref="A61:B61"/>
    <mergeCell ref="A62:B62"/>
    <mergeCell ref="A63:B63"/>
    <mergeCell ref="A64:B64"/>
    <mergeCell ref="A51:B51"/>
    <mergeCell ref="A52:B52"/>
    <mergeCell ref="A53:B53"/>
    <mergeCell ref="A56:B56"/>
    <mergeCell ref="A57:B57"/>
    <mergeCell ref="A58:B58"/>
    <mergeCell ref="A45:B45"/>
    <mergeCell ref="A46:B46"/>
    <mergeCell ref="A47:B47"/>
    <mergeCell ref="A48:B48"/>
    <mergeCell ref="A49:B49"/>
    <mergeCell ref="A50:B50"/>
    <mergeCell ref="A34:A38"/>
    <mergeCell ref="E34:F34"/>
    <mergeCell ref="E35:F35"/>
    <mergeCell ref="E36:F36"/>
    <mergeCell ref="E37:F37"/>
    <mergeCell ref="E38:F38"/>
    <mergeCell ref="A28:B28"/>
    <mergeCell ref="E28:F28"/>
    <mergeCell ref="A29:A33"/>
    <mergeCell ref="E29:F29"/>
    <mergeCell ref="E30:F30"/>
    <mergeCell ref="E31:F31"/>
    <mergeCell ref="E32:F32"/>
    <mergeCell ref="E33:F33"/>
    <mergeCell ref="A5:E5"/>
    <mergeCell ref="F5:R5"/>
    <mergeCell ref="S5:S6"/>
    <mergeCell ref="B16:B17"/>
    <mergeCell ref="B18:B19"/>
    <mergeCell ref="B20:B21"/>
  </mergeCells>
  <phoneticPr fontId="3" type="noConversion"/>
  <conditionalFormatting sqref="S7:T2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{A807F4DB-E363-42F4-95B0-8E498AA9990C}</x14:id>
        </ext>
      </extLst>
    </cfRule>
  </conditionalFormatting>
  <pageMargins left="0.2" right="0.21" top="1" bottom="1" header="0.5" footer="0.5"/>
  <pageSetup scale="24" orientation="portrait" horizontalDpi="300" verticalDpi="300" r:id="rId1"/>
  <headerFooter alignWithMargins="0"/>
  <colBreaks count="1" manualBreakCount="1">
    <brk id="20" max="120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807F4DB-E363-42F4-95B0-8E498AA999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S7:T21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2022</vt:lpstr>
      <vt:lpstr>'2022'!Print_Area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2023-04-20T05:02:33Z</dcterms:created>
  <dcterms:modified xsi:type="dcterms:W3CDTF">2023-04-20T05:03:08Z</dcterms:modified>
</cp:coreProperties>
</file>